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th 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<sst xmlns="http://schemas.openxmlformats.org/spreadsheetml/2006/main" count="56" uniqueCount="52">
  <si>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ETM Path Worksheet</t>
  </si>
  <si>
    <t xml:space="preserve">Earned Value &amp; Earned Time · Appendix C.3 · P6 Project Controls · © 2026 P6 Project Controls. All rights reserved.</t>
  </si>
  <si>
    <t xml:space="preserve">Path name</t>
  </si>
  <si>
    <t xml:space="preserve">A, wet finishes (steel workshop example)</t>
  </si>
  <si>
    <t xml:space="preserve">Milestone duration from path start (working days)</t>
  </si>
  <si>
    <t xml:space="preserve">Actual time AT: working days from path start to data date</t>
  </si>
  <si>
    <t xml:space="preserve">Cost SPI for the same data date (optional, enter to test the 0.10 gap)</t>
  </si>
  <si>
    <t xml:space="preserve">Element (task, lag or subnet)</t>
  </si>
  <si>
    <t xml:space="preserve">Type</t>
  </si>
  <si>
    <t xml:space="preserve">Planned (days)</t>
  </si>
  <si>
    <t xml:space="preserve">% complete (tasks)</t>
  </si>
  <si>
    <t xml:space="preserve">Elapsed days (lags)</t>
  </si>
  <si>
    <t xml:space="preserve">Earned time (days)</t>
  </si>
  <si>
    <t xml:space="preserve">Notes</t>
  </si>
  <si>
    <t xml:space="preserve">SS lag, masonry to plastering</t>
  </si>
  <si>
    <t xml:space="preserve">Lag</t>
  </si>
  <si>
    <t xml:space="preserve">Lag earns elapsed days, capped at its length</t>
  </si>
  <si>
    <t xml:space="preserve">Plastering</t>
  </si>
  <si>
    <t xml:space="preserve">Task</t>
  </si>
  <si>
    <t xml:space="preserve">A1 Thermal and moisture protection</t>
  </si>
  <si>
    <t xml:space="preserve">A2 Wall tiles</t>
  </si>
  <si>
    <t xml:space="preserve">A3 Floor tiles</t>
  </si>
  <si>
    <t xml:space="preserve">Doors and windows</t>
  </si>
  <si>
    <t xml:space="preserve">Path total</t>
  </si>
  <si>
    <t xml:space="preserve">Result</t>
  </si>
  <si>
    <t xml:space="preserve">Value</t>
  </si>
  <si>
    <t xml:space="preserve">Formula</t>
  </si>
  <si>
    <t xml:space="preserve">Planned duration PD (days)</t>
  </si>
  <si>
    <t xml:space="preserve">Σ planned along the path</t>
  </si>
  <si>
    <t xml:space="preserve">Earned time ET (days)</t>
  </si>
  <si>
    <t xml:space="preserve">Σ earned along the path</t>
  </si>
  <si>
    <t xml:space="preserve">SV(ETM) (days)</t>
  </si>
  <si>
    <t xml:space="preserve">ET − AT</t>
  </si>
  <si>
    <t xml:space="preserve">SPI(ETM)</t>
  </si>
  <si>
    <t xml:space="preserve">ET ÷ AT</t>
  </si>
  <si>
    <t xml:space="preserve">Status band</t>
  </si>
  <si>
    <t xml:space="preserve">Green ≥ 0.95 · Amber 0.85–0.95 · Red &lt; 0.85</t>
  </si>
  <si>
    <t xml:space="preserve">Forecast duration (days)</t>
  </si>
  <si>
    <t xml:space="preserve">AT + (PD − ET) ÷ SPI</t>
  </si>
  <si>
    <t xml:space="preserve">Forecast float (days)</t>
  </si>
  <si>
    <t xml:space="preserve">Milestone − forecast duration</t>
  </si>
  <si>
    <t xml:space="preserve">Float trigger</t>
  </si>
  <si>
    <t xml:space="preserve">Trigger: forecast float under 10 working days</t>
  </si>
  <si>
    <t xml:space="preserve">Cost SPI − SPI(ETM)</t>
  </si>
  <si>
    <t xml:space="preserve">A gap above 0.10 means value is earned off this path</t>
  </si>
  <si>
    <t xml:space="preserve">How to use</t>
  </si>
  <si>
    <t xml:space="preserve">Edit only the yellow cells with blue text. Black cells are formulas.</t>
  </si>
  <si>
    <t xml:space="preserve">List the path in logic order from its start to the milestone. Use baseline (planned) durations from P6, converted from hours to days.</t>
  </si>
  <si>
    <t xml:space="preserve">Type = Task: earned time = planned × % complete. Type = Lag: earned time = elapsed working days, capped at the lag length.</t>
  </si>
  <si>
    <t xml:space="preserve">Type = Subnet: for parallel branches, enter the longest earned branch in "Elapsed days" (the subnet rule, Chapter 13), and the branch's planned days in "Planned".</t>
  </si>
  <si>
    <t xml:space="preserve">The example rows are path A of the steel workshop at working day 70 (Chapter 13): ET 64, SPI(ETM) 0.91, forecast 111.6 days, forecast float −9.6. Clear them before use.</t>
  </si>
  <si>
    <t xml:space="preserve">Keep one copy per named path per update, and trend the results over at least three updates.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</si>
</sst>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%"/>
    <numFmt numFmtId="167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340"/>
      <name val="Arial"/>
      <family val="0"/>
      <charset val="1"/>
    </font>
    <font>
      <sz val="9"/>
      <color rgb="FF5B6577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F2340"/>
      <name val="Arial"/>
      <family val="0"/>
      <charset val="1"/>
    </font>
    <font>
      <sz val="10"/>
      <color rgb="FF1B23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3F5F9"/>
      </patternFill>
    </fill>
    <fill>
      <patternFill patternType="solid">
        <fgColor rgb="FF0F2340"/>
        <bgColor rgb="FF1B2333"/>
      </patternFill>
    </fill>
    <fill>
      <patternFill patternType="solid">
        <fgColor rgb="FFF3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5BE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5BECC"/>
      <rgbColor rgb="FF808080"/>
      <rgbColor rgb="FF9999FF"/>
      <rgbColor rgb="FF993366"/>
      <rgbColor rgb="FFFFF2CC"/>
      <rgbColor rgb="FFF3F5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7"/>
      <rgbColor rgb="FF969696"/>
      <rgbColor rgb="FF0F2340"/>
      <rgbColor rgb="FF339966"/>
      <rgbColor rgb="FF003300"/>
      <rgbColor rgb="FF333300"/>
      <rgbColor rgb="FF993300"/>
      <rgbColor rgb="FF993366"/>
      <rgbColor rgb="FF333399"/>
      <rgbColor rgb="FF1B2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0"/>
    <col collapsed="false" customWidth="true" hidden="false" outlineLevel="0" max="4" min="3" style="1" width="14"/>
    <col collapsed="false" customWidth="true" hidden="false" outlineLevel="0" max="6" min="5" style="1" width="16"/>
    <col collapsed="false" customWidth="true" hidden="false" outlineLevel="0" max="7" min="7" style="1" width="4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C4" s="5" t="s">
        <v>3</v>
      </c>
    </row>
    <row r="5" customFormat="false" ht="15" hidden="false" customHeight="true" outlineLevel="0" collapsed="false">
      <c r="A5" s="4" t="s">
        <v>4</v>
      </c>
      <c r="C5" s="5" t="n">
        <v>102</v>
      </c>
    </row>
    <row r="6" customFormat="false" ht="15" hidden="false" customHeight="true" outlineLevel="0" collapsed="false">
      <c r="A6" s="4" t="s">
        <v>5</v>
      </c>
      <c r="C6" s="5" t="n">
        <v>70</v>
      </c>
    </row>
    <row r="7" customFormat="false" ht="15" hidden="false" customHeight="true" outlineLevel="0" collapsed="false">
      <c r="A7" s="4" t="s">
        <v>6</v>
      </c>
      <c r="C7" s="6"/>
    </row>
    <row r="9" customFormat="false" ht="26.25" hidden="false" customHeight="true" outlineLevel="0" collapsed="false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customFormat="false" ht="15" hidden="false" customHeight="true" outlineLevel="0" collapsed="false">
      <c r="A10" s="8" t="s">
        <v>14</v>
      </c>
      <c r="B10" s="9" t="s">
        <v>15</v>
      </c>
      <c r="C10" s="9" t="n">
        <v>15</v>
      </c>
      <c r="D10" s="10"/>
      <c r="E10" s="9" t="n">
        <v>15</v>
      </c>
      <c r="F10" s="11" t="n">
        <f aca="false">IF(B10="","",IF(B10="Lag",MIN(E10,C10),IF(B10="Subnet",E10,C10*D10)))</f>
        <v>15</v>
      </c>
      <c r="G10" s="12" t="s">
        <v>16</v>
      </c>
    </row>
    <row r="11" customFormat="false" ht="15" hidden="false" customHeight="true" outlineLevel="0" collapsed="false">
      <c r="A11" s="8" t="s">
        <v>17</v>
      </c>
      <c r="B11" s="9" t="s">
        <v>18</v>
      </c>
      <c r="C11" s="9" t="n">
        <v>30</v>
      </c>
      <c r="D11" s="10" t="n">
        <v>1</v>
      </c>
      <c r="E11" s="9"/>
      <c r="F11" s="11" t="n">
        <f aca="false">IF(B11="","",IF(B11="Lag",MIN(E11,C11),IF(B11="Subnet",E11,C11*D11)))</f>
        <v>30</v>
      </c>
      <c r="G11" s="12"/>
    </row>
    <row r="12" customFormat="false" ht="15" hidden="false" customHeight="true" outlineLevel="0" collapsed="false">
      <c r="A12" s="8" t="s">
        <v>19</v>
      </c>
      <c r="B12" s="9" t="s">
        <v>18</v>
      </c>
      <c r="C12" s="9" t="n">
        <v>7</v>
      </c>
      <c r="D12" s="10" t="n">
        <v>1</v>
      </c>
      <c r="E12" s="9"/>
      <c r="F12" s="11" t="n">
        <f aca="false">IF(B12="","",IF(B12="Lag",MIN(E12,C12),IF(B12="Subnet",E12,C12*D12)))</f>
        <v>7</v>
      </c>
      <c r="G12" s="12"/>
    </row>
    <row r="13" customFormat="false" ht="15" hidden="false" customHeight="true" outlineLevel="0" collapsed="false">
      <c r="A13" s="8" t="s">
        <v>20</v>
      </c>
      <c r="B13" s="9" t="s">
        <v>18</v>
      </c>
      <c r="C13" s="9" t="n">
        <v>20</v>
      </c>
      <c r="D13" s="10" t="n">
        <v>0.6</v>
      </c>
      <c r="E13" s="9"/>
      <c r="F13" s="11" t="n">
        <f aca="false">IF(B13="","",IF(B13="Lag",MIN(E13,C13),IF(B13="Subnet",E13,C13*D13)))</f>
        <v>12</v>
      </c>
      <c r="G13" s="12"/>
    </row>
    <row r="14" customFormat="false" ht="15" hidden="false" customHeight="true" outlineLevel="0" collapsed="false">
      <c r="A14" s="8" t="s">
        <v>21</v>
      </c>
      <c r="B14" s="9" t="s">
        <v>18</v>
      </c>
      <c r="C14" s="9" t="n">
        <v>20</v>
      </c>
      <c r="D14" s="10" t="n">
        <v>0</v>
      </c>
      <c r="E14" s="9"/>
      <c r="F14" s="11" t="n">
        <f aca="false">IF(B14="","",IF(B14="Lag",MIN(E14,C14),IF(B14="Subnet",E14,C14*D14)))</f>
        <v>0</v>
      </c>
      <c r="G14" s="12"/>
    </row>
    <row r="15" customFormat="false" ht="15" hidden="false" customHeight="true" outlineLevel="0" collapsed="false">
      <c r="A15" s="8" t="s">
        <v>22</v>
      </c>
      <c r="B15" s="9" t="s">
        <v>18</v>
      </c>
      <c r="C15" s="9" t="n">
        <v>10</v>
      </c>
      <c r="D15" s="10" t="n">
        <v>0</v>
      </c>
      <c r="E15" s="9"/>
      <c r="F15" s="11" t="n">
        <f aca="false">IF(B15="","",IF(B15="Lag",MIN(E15,C15),IF(B15="Subnet",E15,C15*D15)))</f>
        <v>0</v>
      </c>
      <c r="G15" s="12"/>
    </row>
    <row r="16" customFormat="false" ht="15" hidden="false" customHeight="true" outlineLevel="0" collapsed="false">
      <c r="A16" s="8"/>
      <c r="B16" s="9"/>
      <c r="C16" s="9"/>
      <c r="D16" s="10"/>
      <c r="E16" s="9"/>
      <c r="F16" s="11" t="str">
        <f aca="false">IF(B16="","",IF(B16="Lag",MIN(E16,C16),IF(B16="Subnet",E16,C16*D16)))</f>
        <v/>
      </c>
      <c r="G16" s="12"/>
    </row>
    <row r="17" customFormat="false" ht="15" hidden="false" customHeight="true" outlineLevel="0" collapsed="false">
      <c r="A17" s="8"/>
      <c r="B17" s="9"/>
      <c r="C17" s="9"/>
      <c r="D17" s="10"/>
      <c r="E17" s="9"/>
      <c r="F17" s="11" t="str">
        <f aca="false">IF(B17="","",IF(B17="Lag",MIN(E17,C17),IF(B17="Subnet",E17,C17*D17)))</f>
        <v/>
      </c>
      <c r="G17" s="12"/>
    </row>
    <row r="18" customFormat="false" ht="15" hidden="false" customHeight="true" outlineLevel="0" collapsed="false">
      <c r="A18" s="8"/>
      <c r="B18" s="9"/>
      <c r="C18" s="9"/>
      <c r="D18" s="10"/>
      <c r="E18" s="9"/>
      <c r="F18" s="11" t="str">
        <f aca="false">IF(B18="","",IF(B18="Lag",MIN(E18,C18),IF(B18="Subnet",E18,C18*D18)))</f>
        <v/>
      </c>
      <c r="G18" s="12"/>
    </row>
    <row r="19" customFormat="false" ht="15" hidden="false" customHeight="true" outlineLevel="0" collapsed="false">
      <c r="A19" s="8"/>
      <c r="B19" s="9"/>
      <c r="C19" s="9"/>
      <c r="D19" s="10"/>
      <c r="E19" s="9"/>
      <c r="F19" s="11" t="str">
        <f aca="false">IF(B19="","",IF(B19="Lag",MIN(E19,C19),IF(B19="Subnet",E19,C19*D19)))</f>
        <v/>
      </c>
      <c r="G19" s="12"/>
    </row>
    <row r="20" customFormat="false" ht="15" hidden="false" customHeight="true" outlineLevel="0" collapsed="false">
      <c r="A20" s="8"/>
      <c r="B20" s="9"/>
      <c r="C20" s="9"/>
      <c r="D20" s="10"/>
      <c r="E20" s="9"/>
      <c r="F20" s="11" t="str">
        <f aca="false">IF(B20="","",IF(B20="Lag",MIN(E20,C20),IF(B20="Subnet",E20,C20*D20)))</f>
        <v/>
      </c>
      <c r="G20" s="12"/>
    </row>
    <row r="21" customFormat="false" ht="15" hidden="false" customHeight="true" outlineLevel="0" collapsed="false">
      <c r="A21" s="8"/>
      <c r="B21" s="9"/>
      <c r="C21" s="9"/>
      <c r="D21" s="10"/>
      <c r="E21" s="9"/>
      <c r="F21" s="11" t="str">
        <f aca="false">IF(B21="","",IF(B21="Lag",MIN(E21,C21),IF(B21="Subnet",E21,C21*D21)))</f>
        <v/>
      </c>
      <c r="G21" s="12"/>
    </row>
    <row r="22" customFormat="false" ht="15" hidden="false" customHeight="true" outlineLevel="0" collapsed="false">
      <c r="A22" s="8"/>
      <c r="B22" s="9"/>
      <c r="C22" s="9"/>
      <c r="D22" s="10"/>
      <c r="E22" s="9"/>
      <c r="F22" s="11" t="str">
        <f aca="false">IF(B22="","",IF(B22="Lag",MIN(E22,C22),IF(B22="Subnet",E22,C22*D22)))</f>
        <v/>
      </c>
      <c r="G22" s="12"/>
    </row>
    <row r="23" customFormat="false" ht="15" hidden="false" customHeight="true" outlineLevel="0" collapsed="false">
      <c r="A23" s="8"/>
      <c r="B23" s="9"/>
      <c r="C23" s="9"/>
      <c r="D23" s="10"/>
      <c r="E23" s="9"/>
      <c r="F23" s="11" t="str">
        <f aca="false">IF(B23="","",IF(B23="Lag",MIN(E23,C23),IF(B23="Subnet",E23,C23*D23)))</f>
        <v/>
      </c>
      <c r="G23" s="12"/>
    </row>
    <row r="24" customFormat="false" ht="15" hidden="false" customHeight="true" outlineLevel="0" collapsed="false">
      <c r="A24" s="8"/>
      <c r="B24" s="9"/>
      <c r="C24" s="9"/>
      <c r="D24" s="10"/>
      <c r="E24" s="9"/>
      <c r="F24" s="11" t="str">
        <f aca="false">IF(B24="","",IF(B24="Lag",MIN(E24,C24),IF(B24="Subnet",E24,C24*D24)))</f>
        <v/>
      </c>
      <c r="G24" s="12"/>
    </row>
    <row r="25" customFormat="false" ht="15" hidden="false" customHeight="true" outlineLevel="0" collapsed="false">
      <c r="A25" s="8"/>
      <c r="B25" s="9"/>
      <c r="C25" s="9"/>
      <c r="D25" s="10"/>
      <c r="E25" s="9"/>
      <c r="F25" s="11" t="str">
        <f aca="false">IF(B25="","",IF(B25="Lag",MIN(E25,C25),IF(B25="Subnet",E25,C25*D25)))</f>
        <v/>
      </c>
      <c r="G25" s="12"/>
    </row>
    <row r="26" customFormat="false" ht="15" hidden="false" customHeight="true" outlineLevel="0" collapsed="false">
      <c r="A26" s="8"/>
      <c r="B26" s="9"/>
      <c r="C26" s="9"/>
      <c r="D26" s="10"/>
      <c r="E26" s="9"/>
      <c r="F26" s="11" t="str">
        <f aca="false">IF(B26="","",IF(B26="Lag",MIN(E26,C26),IF(B26="Subnet",E26,C26*D26)))</f>
        <v/>
      </c>
      <c r="G26" s="12"/>
    </row>
    <row r="27" customFormat="false" ht="15" hidden="false" customHeight="true" outlineLevel="0" collapsed="false">
      <c r="A27" s="8"/>
      <c r="B27" s="9"/>
      <c r="C27" s="9"/>
      <c r="D27" s="10"/>
      <c r="E27" s="9"/>
      <c r="F27" s="11" t="str">
        <f aca="false">IF(B27="","",IF(B27="Lag",MIN(E27,C27),IF(B27="Subnet",E27,C27*D27)))</f>
        <v/>
      </c>
      <c r="G27" s="12"/>
    </row>
    <row r="28" customFormat="false" ht="15" hidden="false" customHeight="true" outlineLevel="0" collapsed="false">
      <c r="A28" s="8"/>
      <c r="B28" s="9"/>
      <c r="C28" s="9"/>
      <c r="D28" s="10"/>
      <c r="E28" s="9"/>
      <c r="F28" s="11" t="str">
        <f aca="false">IF(B28="","",IF(B28="Lag",MIN(E28,C28),IF(B28="Subnet",E28,C28*D28)))</f>
        <v/>
      </c>
      <c r="G28" s="12"/>
    </row>
    <row r="29" customFormat="false" ht="15" hidden="false" customHeight="true" outlineLevel="0" collapsed="false">
      <c r="A29" s="8"/>
      <c r="B29" s="9"/>
      <c r="C29" s="9"/>
      <c r="D29" s="10"/>
      <c r="E29" s="9"/>
      <c r="F29" s="11" t="str">
        <f aca="false">IF(B29="","",IF(B29="Lag",MIN(E29,C29),IF(B29="Subnet",E29,C29*D29)))</f>
        <v/>
      </c>
      <c r="G29" s="12"/>
    </row>
    <row r="30" customFormat="false" ht="15" hidden="false" customHeight="true" outlineLevel="0" collapsed="false">
      <c r="A30" s="8"/>
      <c r="B30" s="9"/>
      <c r="C30" s="9"/>
      <c r="D30" s="10"/>
      <c r="E30" s="9"/>
      <c r="F30" s="11" t="str">
        <f aca="false">IF(B30="","",IF(B30="Lag",MIN(E30,C30),IF(B30="Subnet",E30,C30*D30)))</f>
        <v/>
      </c>
      <c r="G30" s="12"/>
    </row>
    <row r="31" customFormat="false" ht="15" hidden="false" customHeight="true" outlineLevel="0" collapsed="false">
      <c r="A31" s="8"/>
      <c r="B31" s="9"/>
      <c r="C31" s="9"/>
      <c r="D31" s="10"/>
      <c r="E31" s="9"/>
      <c r="F31" s="11" t="str">
        <f aca="false">IF(B31="","",IF(B31="Lag",MIN(E31,C31),IF(B31="Subnet",E31,C31*D31)))</f>
        <v/>
      </c>
      <c r="G31" s="12"/>
    </row>
    <row r="32" customFormat="false" ht="15" hidden="false" customHeight="true" outlineLevel="0" collapsed="false">
      <c r="A32" s="8"/>
      <c r="B32" s="9"/>
      <c r="C32" s="9"/>
      <c r="D32" s="10"/>
      <c r="E32" s="9"/>
      <c r="F32" s="11" t="str">
        <f aca="false">IF(B32="","",IF(B32="Lag",MIN(E32,C32),IF(B32="Subnet",E32,C32*D32)))</f>
        <v/>
      </c>
      <c r="G32" s="12"/>
    </row>
    <row r="33" customFormat="false" ht="15" hidden="false" customHeight="true" outlineLevel="0" collapsed="false">
      <c r="A33" s="8"/>
      <c r="B33" s="9"/>
      <c r="C33" s="9"/>
      <c r="D33" s="10"/>
      <c r="E33" s="9"/>
      <c r="F33" s="11" t="str">
        <f aca="false">IF(B33="","",IF(B33="Lag",MIN(E33,C33),IF(B33="Subnet",E33,C33*D33)))</f>
        <v/>
      </c>
      <c r="G33" s="12"/>
    </row>
    <row r="34" customFormat="false" ht="15" hidden="false" customHeight="true" outlineLevel="0" collapsed="false">
      <c r="A34" s="8"/>
      <c r="B34" s="9"/>
      <c r="C34" s="9"/>
      <c r="D34" s="10"/>
      <c r="E34" s="9"/>
      <c r="F34" s="11" t="str">
        <f aca="false">IF(B34="","",IF(B34="Lag",MIN(E34,C34),IF(B34="Subnet",E34,C34*D34)))</f>
        <v/>
      </c>
      <c r="G34" s="12"/>
    </row>
    <row r="35" customFormat="false" ht="15" hidden="false" customHeight="true" outlineLevel="0" collapsed="false">
      <c r="A35" s="13" t="s">
        <v>23</v>
      </c>
      <c r="B35" s="14"/>
      <c r="C35" s="13" t="n">
        <f aca="false">SUM(C10:C34)</f>
        <v>102</v>
      </c>
      <c r="D35" s="14"/>
      <c r="E35" s="14"/>
      <c r="F35" s="15" t="n">
        <f aca="false">SUM(F10:F34)</f>
        <v>64</v>
      </c>
      <c r="G35" s="14"/>
    </row>
    <row r="37" customFormat="false" ht="15" hidden="false" customHeight="true" outlineLevel="0" collapsed="false">
      <c r="A37" s="16" t="s">
        <v>24</v>
      </c>
      <c r="B37" s="17"/>
      <c r="C37" s="16" t="s">
        <v>25</v>
      </c>
      <c r="D37" s="16" t="s">
        <v>26</v>
      </c>
      <c r="E37" s="17"/>
      <c r="F37" s="17"/>
      <c r="G37" s="17"/>
    </row>
    <row r="38" customFormat="false" ht="15" hidden="false" customHeight="true" outlineLevel="0" collapsed="false">
      <c r="A38" s="18" t="s">
        <v>27</v>
      </c>
      <c r="B38" s="19"/>
      <c r="C38" s="20" t="n">
        <f aca="false">C35</f>
        <v>102</v>
      </c>
      <c r="D38" s="12" t="s">
        <v>28</v>
      </c>
      <c r="E38" s="19"/>
      <c r="F38" s="19"/>
      <c r="G38" s="19"/>
    </row>
    <row r="39" customFormat="false" ht="15" hidden="false" customHeight="true" outlineLevel="0" collapsed="false">
      <c r="A39" s="18" t="s">
        <v>29</v>
      </c>
      <c r="B39" s="19"/>
      <c r="C39" s="20" t="n">
        <f aca="false">F35</f>
        <v>64</v>
      </c>
      <c r="D39" s="12" t="s">
        <v>30</v>
      </c>
      <c r="E39" s="19"/>
      <c r="F39" s="19"/>
      <c r="G39" s="19"/>
    </row>
    <row r="40" customFormat="false" ht="15" hidden="false" customHeight="true" outlineLevel="0" collapsed="false">
      <c r="A40" s="18" t="s">
        <v>31</v>
      </c>
      <c r="B40" s="19"/>
      <c r="C40" s="20" t="n">
        <f aca="false">C39-$C$6</f>
        <v>-6</v>
      </c>
      <c r="D40" s="12" t="s">
        <v>32</v>
      </c>
      <c r="E40" s="19"/>
      <c r="F40" s="19"/>
      <c r="G40" s="19"/>
    </row>
    <row r="41" customFormat="false" ht="15" hidden="false" customHeight="true" outlineLevel="0" collapsed="false">
      <c r="A41" s="18" t="s">
        <v>33</v>
      </c>
      <c r="B41" s="19"/>
      <c r="C41" s="21" t="n">
        <f aca="false">IF($C$6=0,"",C39/$C$6)</f>
        <v>0.914285714285714</v>
      </c>
      <c r="D41" s="12" t="s">
        <v>34</v>
      </c>
      <c r="E41" s="19"/>
      <c r="F41" s="19"/>
      <c r="G41" s="19"/>
    </row>
    <row r="42" customFormat="false" ht="15" hidden="false" customHeight="true" outlineLevel="0" collapsed="false">
      <c r="A42" s="18" t="s">
        <v>35</v>
      </c>
      <c r="B42" s="19"/>
      <c r="C42" s="22" t="str">
        <f aca="false">IF(C41="","",IF(C41&gt;=0.95,"Green",IF(C41&gt;=0.85,"Amber","Red")))</f>
        <v>Amber</v>
      </c>
      <c r="D42" s="12" t="s">
        <v>36</v>
      </c>
      <c r="E42" s="19"/>
      <c r="F42" s="19"/>
      <c r="G42" s="19"/>
    </row>
    <row r="43" customFormat="false" ht="15" hidden="false" customHeight="true" outlineLevel="0" collapsed="false">
      <c r="A43" s="18" t="s">
        <v>37</v>
      </c>
      <c r="B43" s="19"/>
      <c r="C43" s="20" t="n">
        <f aca="false">IF(OR(C41="",C41=0),"",$C$6+(C38-C39)/C41)</f>
        <v>111.5625</v>
      </c>
      <c r="D43" s="12" t="s">
        <v>38</v>
      </c>
      <c r="E43" s="19"/>
      <c r="F43" s="19"/>
      <c r="G43" s="19"/>
    </row>
    <row r="44" customFormat="false" ht="15" hidden="false" customHeight="true" outlineLevel="0" collapsed="false">
      <c r="A44" s="18" t="s">
        <v>39</v>
      </c>
      <c r="B44" s="19"/>
      <c r="C44" s="20" t="n">
        <f aca="false">IF(C43="","",$C$5-C43)</f>
        <v>-9.5625</v>
      </c>
      <c r="D44" s="12" t="s">
        <v>40</v>
      </c>
      <c r="E44" s="19"/>
      <c r="F44" s="19"/>
      <c r="G44" s="19"/>
    </row>
    <row r="45" customFormat="false" ht="15" hidden="false" customHeight="true" outlineLevel="0" collapsed="false">
      <c r="A45" s="18" t="s">
        <v>41</v>
      </c>
      <c r="B45" s="19"/>
      <c r="C45" s="22" t="str">
        <f aca="false">IF(C44="","",IF(C44&lt;10,"Below 10-day trigger: watch list","OK"))</f>
        <v>Below 10-day trigger: watch list</v>
      </c>
      <c r="D45" s="12" t="s">
        <v>42</v>
      </c>
      <c r="E45" s="19"/>
      <c r="F45" s="19"/>
      <c r="G45" s="19"/>
    </row>
    <row r="46" customFormat="false" ht="15" hidden="false" customHeight="true" outlineLevel="0" collapsed="false">
      <c r="A46" s="18" t="s">
        <v>43</v>
      </c>
      <c r="B46" s="19"/>
      <c r="C46" s="21" t="str">
        <f aca="false">IF(OR($C$7="",C41=""),"",$C$7-C41)</f>
        <v/>
      </c>
      <c r="D46" s="12" t="s">
        <v>44</v>
      </c>
      <c r="E46" s="19"/>
      <c r="F46" s="19"/>
      <c r="G46" s="19"/>
    </row>
    <row r="48" customFormat="false" ht="15" hidden="false" customHeight="true" outlineLevel="0" collapsed="false">
      <c r="A48" s="23" t="s">
        <v>45</v>
      </c>
    </row>
    <row r="49" customFormat="false" ht="15" hidden="false" customHeight="true" outlineLevel="0" collapsed="false">
      <c r="A49" s="24" t="s">
        <v>46</v>
      </c>
    </row>
    <row r="50" customFormat="false" ht="15" hidden="false" customHeight="true" outlineLevel="0" collapsed="false">
      <c r="A50" s="24" t="s">
        <v>47</v>
      </c>
    </row>
    <row r="51" customFormat="false" ht="15" hidden="false" customHeight="true" outlineLevel="0" collapsed="false">
      <c r="A51" s="24" t="s">
        <v>48</v>
      </c>
    </row>
    <row r="52" customFormat="false" ht="15" hidden="false" customHeight="true" outlineLevel="0" collapsed="false">
      <c r="A52" s="24" t="s">
        <v>49</v>
      </c>
    </row>
    <row r="53" customFormat="false" ht="15" hidden="false" customHeight="true" outlineLevel="0" collapsed="false">
      <c r="A53" s="24" t="s">
        <v>50</v>
      </c>
    </row>
    <row r="54" customFormat="false" ht="15" hidden="false" customHeight="true" outlineLevel="0" collapsed="false">
      <c r="A54" s="24" t="s">
        <v>51</v>
      </c>
    </row>
  </sheetData>
  <dataValidations count="1">
    <dataValidation allowBlank="true" errorStyle="stop" operator="between" showDropDown="false" showErrorMessage="false" showInputMessage="false" sqref="B10:B34" type="list">
      <formula1>"Task,Lag,Subnet"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2026-10-13T11:39:45Z</dcterms:created>
  <dc:creator>openpyxl</dc:creator>
  <dc:description/>
  <dc:language>en-US</dc:language>
  <cp:lastModifiedBy/>
  <dcterms:modified xsi:type="dcterms:W3CDTF">2026-10-13T11:40:17Z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